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9\Tercer trimestre\Cuadros Excel Impresión (Valores)\"/>
    </mc:Choice>
  </mc:AlternateContent>
  <bookViews>
    <workbookView xWindow="0" yWindow="0" windowWidth="21600" windowHeight="9735"/>
  </bookViews>
  <sheets>
    <sheet name="Cuadro 10 RCN" sheetId="1" r:id="rId1"/>
  </sheets>
  <definedNames>
    <definedName name="_xlnm.Print_Area" localSheetId="0">'Cuadro 10 RCN'!$A$1:$E$112</definedName>
    <definedName name="_xlnm.Print_Titles" localSheetId="0">'Cuadro 10 RCN'!$9:$14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4" i="1" l="1"/>
  <c r="D104" i="1"/>
  <c r="E103" i="1"/>
  <c r="D103" i="1"/>
  <c r="E102" i="1"/>
  <c r="D102" i="1"/>
  <c r="E101" i="1"/>
  <c r="D101" i="1"/>
  <c r="E100" i="1"/>
  <c r="D100" i="1"/>
  <c r="C99" i="1"/>
  <c r="B99" i="1"/>
  <c r="E99" i="1" s="1"/>
  <c r="E98" i="1"/>
  <c r="D98" i="1"/>
  <c r="E97" i="1"/>
  <c r="D97" i="1"/>
  <c r="E96" i="1"/>
  <c r="D96" i="1"/>
  <c r="E95" i="1"/>
  <c r="D95" i="1"/>
  <c r="C94" i="1"/>
  <c r="B94" i="1"/>
  <c r="E94" i="1" s="1"/>
  <c r="C93" i="1"/>
  <c r="B93" i="1"/>
  <c r="E93" i="1" s="1"/>
  <c r="E92" i="1"/>
  <c r="D92" i="1"/>
  <c r="E91" i="1"/>
  <c r="D91" i="1"/>
  <c r="C90" i="1"/>
  <c r="B90" i="1"/>
  <c r="E90" i="1" s="1"/>
  <c r="E89" i="1"/>
  <c r="D89" i="1"/>
  <c r="E88" i="1"/>
  <c r="D88" i="1"/>
  <c r="E87" i="1"/>
  <c r="D87" i="1"/>
  <c r="D86" i="1"/>
  <c r="C86" i="1"/>
  <c r="B86" i="1"/>
  <c r="E86" i="1" s="1"/>
  <c r="E85" i="1"/>
  <c r="D85" i="1"/>
  <c r="E84" i="1"/>
  <c r="D84" i="1"/>
  <c r="E83" i="1"/>
  <c r="D83" i="1"/>
  <c r="C82" i="1"/>
  <c r="B82" i="1"/>
  <c r="E82" i="1" s="1"/>
  <c r="C81" i="1"/>
  <c r="B81" i="1"/>
  <c r="E81" i="1" s="1"/>
  <c r="C80" i="1"/>
  <c r="B80" i="1"/>
  <c r="E80" i="1" s="1"/>
  <c r="E79" i="1"/>
  <c r="D79" i="1"/>
  <c r="C78" i="1"/>
  <c r="E77" i="1"/>
  <c r="D77" i="1"/>
  <c r="E76" i="1"/>
  <c r="D76" i="1"/>
  <c r="E75" i="1"/>
  <c r="D75" i="1"/>
  <c r="E74" i="1"/>
  <c r="D74" i="1"/>
  <c r="D73" i="1"/>
  <c r="C73" i="1"/>
  <c r="B73" i="1"/>
  <c r="E73" i="1" s="1"/>
  <c r="E72" i="1"/>
  <c r="D72" i="1"/>
  <c r="E71" i="1"/>
  <c r="D71" i="1"/>
  <c r="E70" i="1"/>
  <c r="D70" i="1"/>
  <c r="C69" i="1"/>
  <c r="B69" i="1"/>
  <c r="E69" i="1" s="1"/>
  <c r="E68" i="1"/>
  <c r="D68" i="1"/>
  <c r="C67" i="1"/>
  <c r="E66" i="1"/>
  <c r="D66" i="1"/>
  <c r="E65" i="1"/>
  <c r="D65" i="1"/>
  <c r="E64" i="1"/>
  <c r="D64" i="1"/>
  <c r="C63" i="1"/>
  <c r="B63" i="1"/>
  <c r="E63" i="1" s="1"/>
  <c r="E62" i="1"/>
  <c r="D62" i="1"/>
  <c r="C61" i="1"/>
  <c r="C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C48" i="1"/>
  <c r="B48" i="1"/>
  <c r="E48" i="1" s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D36" i="1"/>
  <c r="C36" i="1"/>
  <c r="B36" i="1"/>
  <c r="E36" i="1" s="1"/>
  <c r="C35" i="1"/>
  <c r="E34" i="1"/>
  <c r="D34" i="1"/>
  <c r="E33" i="1"/>
  <c r="D33" i="1"/>
  <c r="E32" i="1"/>
  <c r="D32" i="1"/>
  <c r="E31" i="1"/>
  <c r="D31" i="1"/>
  <c r="D30" i="1"/>
  <c r="C30" i="1"/>
  <c r="B30" i="1"/>
  <c r="E30" i="1" s="1"/>
  <c r="E29" i="1"/>
  <c r="D29" i="1"/>
  <c r="E28" i="1"/>
  <c r="D28" i="1"/>
  <c r="E27" i="1"/>
  <c r="D27" i="1"/>
  <c r="E26" i="1"/>
  <c r="D26" i="1"/>
  <c r="D25" i="1"/>
  <c r="C25" i="1"/>
  <c r="B25" i="1"/>
  <c r="E25" i="1" s="1"/>
  <c r="D24" i="1"/>
  <c r="C24" i="1"/>
  <c r="B24" i="1"/>
  <c r="E24" i="1" s="1"/>
  <c r="C23" i="1"/>
  <c r="D22" i="1"/>
  <c r="C22" i="1"/>
  <c r="B22" i="1"/>
  <c r="E22" i="1" s="1"/>
  <c r="C21" i="1"/>
  <c r="C20" i="1"/>
  <c r="C19" i="1"/>
  <c r="C18" i="1"/>
  <c r="C17" i="1"/>
  <c r="C16" i="1"/>
  <c r="C15" i="1"/>
  <c r="C105" i="1" s="1"/>
  <c r="B23" i="1" l="1"/>
  <c r="B35" i="1"/>
  <c r="D48" i="1"/>
  <c r="B61" i="1"/>
  <c r="D63" i="1"/>
  <c r="B67" i="1"/>
  <c r="D69" i="1"/>
  <c r="B78" i="1"/>
  <c r="D80" i="1"/>
  <c r="D81" i="1"/>
  <c r="D82" i="1"/>
  <c r="D90" i="1"/>
  <c r="D93" i="1"/>
  <c r="D94" i="1"/>
  <c r="D99" i="1"/>
  <c r="E67" i="1" l="1"/>
  <c r="D67" i="1"/>
  <c r="E35" i="1"/>
  <c r="D35" i="1"/>
  <c r="E23" i="1"/>
  <c r="D23" i="1"/>
  <c r="B21" i="1"/>
  <c r="B20" i="1"/>
  <c r="E78" i="1"/>
  <c r="D78" i="1"/>
  <c r="E61" i="1"/>
  <c r="D61" i="1"/>
  <c r="B60" i="1"/>
  <c r="B19" i="1"/>
  <c r="E21" i="1" l="1"/>
  <c r="D21" i="1"/>
  <c r="E20" i="1"/>
  <c r="D20" i="1"/>
  <c r="B17" i="1"/>
  <c r="E19" i="1"/>
  <c r="D19" i="1"/>
  <c r="B18" i="1"/>
  <c r="B16" i="1"/>
  <c r="E60" i="1"/>
  <c r="D60" i="1"/>
  <c r="E18" i="1" l="1"/>
  <c r="D18" i="1"/>
  <c r="E16" i="1"/>
  <c r="D16" i="1"/>
  <c r="B15" i="1"/>
  <c r="E17" i="1"/>
  <c r="D17" i="1"/>
  <c r="E15" i="1" l="1"/>
  <c r="D15" i="1"/>
  <c r="B105" i="1"/>
  <c r="E105" i="1" l="1"/>
  <c r="D105" i="1"/>
</calcChain>
</file>

<file path=xl/sharedStrings.xml><?xml version="1.0" encoding="utf-8"?>
<sst xmlns="http://schemas.openxmlformats.org/spreadsheetml/2006/main" count="116" uniqueCount="94">
  <si>
    <t>Cuadro 10. RESUMEN DE LOS COMPONENTES NORMALIZADOS DE LA BALANZA DE PAGOS</t>
  </si>
  <si>
    <t>Y VARIACIÓN ABSOLUTA Y PORCENTUAL</t>
  </si>
  <si>
    <t>Resumen de los componentes normalizados</t>
  </si>
  <si>
    <t>Variación</t>
  </si>
  <si>
    <t>(en millones de balboas)</t>
  </si>
  <si>
    <t>Absoluta</t>
  </si>
  <si>
    <t>Porcentual</t>
  </si>
  <si>
    <t>Partida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</si>
  <si>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</si>
  <si>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</si>
  <si>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</si>
  <si>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</si>
  <si>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</si>
  <si>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</si>
  <si>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</si>
  <si>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>2018 (P)</t>
  </si>
  <si>
    <t>2019 (E)</t>
  </si>
  <si>
    <t xml:space="preserve"> I.   Cuenta corriente</t>
  </si>
  <si>
    <t xml:space="preserve">      Bienes, servicios y renta (netos)</t>
  </si>
  <si>
    <t xml:space="preserve">      Exportación de bienes, servicios y renta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</si>
  <si>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</si>
  <si>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</si>
  <si>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</si>
  <si>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</si>
  <si>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</si>
  <si>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</si>
  <si>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</si>
  <si>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</si>
  <si>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</si>
  <si>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</si>
  <si>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</si>
  <si>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</si>
  <si>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</si>
  <si>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</si>
  <si>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</si>
  <si>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</si>
  <si>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</si>
  <si>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</si>
  <si>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</si>
  <si>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</si>
  <si>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</si>
  <si>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</si>
  <si>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</si>
  <si>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</si>
  <si>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</si>
  <si>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</si>
  <si>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</si>
  <si>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</si>
  <si>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</si>
  <si>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</si>
  <si>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</si>
  <si>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</si>
  <si>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</si>
  <si>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</si>
  <si>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          2.  Renta de la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</si>
  <si>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</si>
  <si>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</si>
  <si>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</si>
  <si>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</si>
  <si>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</si>
  <si>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</si>
  <si>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</si>
  <si>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</si>
  <si>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</si>
  <si>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</si>
  <si>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</si>
  <si>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</si>
  <si>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</si>
  <si>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</si>
  <si>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</si>
  <si>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</si>
  <si>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</si>
  <si>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</si>
  <si>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</si>
  <si>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</si>
  <si>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</si>
  <si>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</si>
  <si>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</si>
  <si>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</si>
  <si>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</si>
  <si>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</si>
  <si>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</si>
  <si>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</si>
  <si>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</si>
  <si>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</si>
  <si>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</si>
  <si>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</si>
  <si>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</si>
  <si>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DE PANAMÁ, SEGÚN PARTIDA: ENERO A SEPTIEMBRE 2018-19</t>
  </si>
  <si>
    <t>Enero a</t>
  </si>
  <si>
    <t>septiembre</t>
  </si>
  <si>
    <t>Enero a septiembre</t>
  </si>
  <si>
    <t>NOTA: La diferencia que se observa entre el total y los parciales, se debe al redondeo.</t>
  </si>
  <si>
    <t>2019-18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</si>
</sst>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5" xfId="0" applyNumberFormat="1" applyFont="1" applyFill="1" applyBorder="1" applyAlignment="1" applyProtection="1">
      <alignment horizontal="left"/>
    </xf>
    <xf numFmtId="164" fontId="1" fillId="4" borderId="7" xfId="0" applyNumberFormat="1" applyFont="1" applyFill="1" applyBorder="1" applyAlignment="1" applyProtection="1">
      <alignment horizontal="right"/>
    </xf>
    <xf numFmtId="164" fontId="2" fillId="4" borderId="7" xfId="0" applyNumberFormat="1" applyFont="1" applyFill="1" applyBorder="1" applyAlignment="1" applyProtection="1">
      <alignment horizontal="right"/>
    </xf>
    <xf numFmtId="0" fontId="1" fillId="2" borderId="5" xfId="0" quotePrefix="1" applyNumberFormat="1" applyFont="1" applyFill="1" applyBorder="1" applyAlignment="1" applyProtection="1">
      <alignment horizontal="left"/>
    </xf>
    <xf numFmtId="164" fontId="3" fillId="4" borderId="7" xfId="0" applyNumberFormat="1" applyFont="1" applyFill="1" applyBorder="1" applyAlignment="1" applyProtection="1">
      <alignment horizontal="right"/>
    </xf>
    <xf numFmtId="0" fontId="1" fillId="2" borderId="0" xfId="0" applyNumberFormat="1" applyFont="1" applyFill="1"/>
    <xf numFmtId="0" fontId="1" fillId="0" borderId="0" xfId="0" applyNumberFormat="1" applyFont="1" applyBorder="1" applyAlignment="1"/>
    <xf numFmtId="0" fontId="2" fillId="3" borderId="1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14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/>
    <xf numFmtId="0" fontId="1" fillId="2" borderId="2" xfId="0" applyNumberFormat="1" applyFont="1" applyFill="1" applyBorder="1"/>
    <xf numFmtId="0" fontId="1" fillId="2" borderId="10" xfId="0" applyNumberFormat="1" applyFont="1" applyFill="1" applyBorder="1" applyAlignment="1" applyProtection="1">
      <alignment horizontal="left"/>
    </xf>
    <xf numFmtId="0" fontId="1" fillId="2" borderId="11" xfId="0" applyNumberFormat="1" applyFont="1" applyFill="1" applyBorder="1"/>
    <xf numFmtId="0" fontId="1" fillId="2" borderId="12" xfId="0" applyNumberFormat="1" applyFont="1" applyFill="1" applyBorder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1" fillId="0" borderId="0" xfId="0" applyNumberFormat="1" applyFont="1" applyFill="1"/>
    <xf numFmtId="0" fontId="1" fillId="0" borderId="0" xfId="0" applyNumberFormat="1" applyFont="1"/>
    <xf numFmtId="0" fontId="2" fillId="3" borderId="2" xfId="0" quotePrefix="1" applyNumberFormat="1" applyFont="1" applyFill="1" applyBorder="1" applyAlignment="1">
      <alignment horizontal="center" vertical="center"/>
    </xf>
    <xf numFmtId="0" fontId="2" fillId="3" borderId="9" xfId="0" quotePrefix="1" applyNumberFormat="1" applyFont="1" applyFill="1" applyBorder="1" applyAlignment="1">
      <alignment horizontal="center" vertical="center"/>
    </xf>
    <xf numFmtId="0" fontId="2" fillId="3" borderId="12" xfId="0" quotePrefix="1" applyNumberFormat="1" applyFont="1" applyFill="1" applyBorder="1" applyAlignment="1">
      <alignment horizontal="center" vertical="center"/>
    </xf>
    <xf numFmtId="0" fontId="2" fillId="3" borderId="13" xfId="0" quotePrefix="1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6" xfId="0" quotePrefix="1" applyNumberFormat="1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 applyProtection="1">
      <alignment horizontal="right"/>
    </xf>
    <xf numFmtId="164" fontId="1" fillId="4" borderId="6" xfId="0" applyNumberFormat="1" applyFont="1" applyFill="1" applyBorder="1" applyAlignment="1" applyProtection="1">
      <alignment horizontal="right"/>
    </xf>
    <xf numFmtId="164" fontId="3" fillId="4" borderId="6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14" sqref="B14"/>
    </sheetView>
  </sheetViews>
  <sheetFormatPr baseColWidth="10" defaultRowHeight="12.75" customHeight="1" x14ac:dyDescent="0.2"/>
  <cols>
    <col min="1" max="1" width="58.7109375" style="24" customWidth="1"/>
    <col min="2" max="3" width="19.85546875" style="6" customWidth="1"/>
    <col min="4" max="5" width="10.7109375" style="6" customWidth="1"/>
    <col min="6" max="16384" width="11.42578125" style="6"/>
  </cols>
  <sheetData>
    <row r="1" spans="1:5" ht="12.75" customHeight="1" x14ac:dyDescent="0.2">
      <c r="A1" s="31" t="s">
        <v>10</v>
      </c>
      <c r="B1" s="31"/>
      <c r="C1" s="31"/>
      <c r="D1" s="31"/>
      <c r="E1" s="31"/>
    </row>
    <row r="2" spans="1:5" ht="12.75" customHeight="1" x14ac:dyDescent="0.2">
      <c r="A2" s="32" t="s">
        <v>11</v>
      </c>
      <c r="B2" s="32"/>
      <c r="C2" s="32"/>
      <c r="D2" s="32"/>
      <c r="E2" s="32"/>
    </row>
    <row r="3" spans="1:5" ht="12.75" customHeight="1" x14ac:dyDescent="0.2">
      <c r="A3" s="31" t="s">
        <v>12</v>
      </c>
      <c r="B3" s="31"/>
      <c r="C3" s="31"/>
      <c r="D3" s="31"/>
      <c r="E3" s="31"/>
    </row>
    <row r="4" spans="1:5" ht="6" customHeight="1" x14ac:dyDescent="0.2">
      <c r="A4" s="7"/>
      <c r="B4" s="7"/>
      <c r="C4" s="7"/>
      <c r="D4" s="7"/>
      <c r="E4" s="7"/>
    </row>
    <row r="5" spans="1:5" ht="12.75" customHeight="1" x14ac:dyDescent="0.2">
      <c r="A5" s="37" t="s">
        <v>0</v>
      </c>
      <c r="B5" s="37"/>
      <c r="C5" s="37"/>
      <c r="D5" s="37"/>
      <c r="E5" s="37"/>
    </row>
    <row r="6" spans="1:5" ht="12.75" customHeight="1" x14ac:dyDescent="0.2">
      <c r="A6" s="37" t="s">
        <v>88</v>
      </c>
      <c r="B6" s="37"/>
      <c r="C6" s="37"/>
      <c r="D6" s="37"/>
      <c r="E6" s="37"/>
    </row>
    <row r="7" spans="1:5" ht="12.75" customHeight="1" x14ac:dyDescent="0.2">
      <c r="A7" s="37" t="s">
        <v>1</v>
      </c>
      <c r="B7" s="37"/>
      <c r="C7" s="37"/>
      <c r="D7" s="37"/>
      <c r="E7" s="37"/>
    </row>
    <row r="8" spans="1:5" ht="6" customHeight="1" x14ac:dyDescent="0.2">
      <c r="A8" s="7"/>
      <c r="B8" s="7"/>
      <c r="C8" s="7"/>
      <c r="D8" s="7"/>
      <c r="E8" s="7"/>
    </row>
    <row r="9" spans="1:5" ht="14.1" customHeight="1" x14ac:dyDescent="0.2">
      <c r="A9" s="8"/>
      <c r="B9" s="38" t="s">
        <v>2</v>
      </c>
      <c r="C9" s="39"/>
      <c r="D9" s="40" t="s">
        <v>3</v>
      </c>
      <c r="E9" s="41"/>
    </row>
    <row r="10" spans="1:5" ht="14.1" customHeight="1" x14ac:dyDescent="0.2">
      <c r="A10" s="9"/>
      <c r="B10" s="33" t="s">
        <v>4</v>
      </c>
      <c r="C10" s="34"/>
      <c r="D10" s="10" t="s">
        <v>5</v>
      </c>
      <c r="E10" s="11" t="s">
        <v>6</v>
      </c>
    </row>
    <row r="11" spans="1:5" ht="14.1" customHeight="1" x14ac:dyDescent="0.2">
      <c r="A11" s="12" t="s">
        <v>7</v>
      </c>
      <c r="B11" s="13" t="s">
        <v>15</v>
      </c>
      <c r="C11" s="13" t="s">
        <v>16</v>
      </c>
      <c r="D11" s="35" t="s">
        <v>93</v>
      </c>
      <c r="E11" s="36"/>
    </row>
    <row r="12" spans="1:5" ht="14.1" customHeight="1" x14ac:dyDescent="0.2">
      <c r="A12" s="9"/>
      <c r="B12" s="14" t="s">
        <v>89</v>
      </c>
      <c r="C12" s="14" t="s">
        <v>89</v>
      </c>
      <c r="D12" s="27" t="s">
        <v>91</v>
      </c>
      <c r="E12" s="28"/>
    </row>
    <row r="13" spans="1:5" ht="14.1" customHeight="1" x14ac:dyDescent="0.2">
      <c r="A13" s="15"/>
      <c r="B13" s="16" t="s">
        <v>90</v>
      </c>
      <c r="C13" s="16" t="s">
        <v>90</v>
      </c>
      <c r="D13" s="29"/>
      <c r="E13" s="30"/>
    </row>
    <row r="14" spans="1:5" ht="6" customHeight="1" x14ac:dyDescent="0.2">
      <c r="A14" s="17"/>
      <c r="B14" s="18"/>
      <c r="C14" s="18"/>
      <c r="D14" s="18"/>
      <c r="E14" s="19"/>
    </row>
    <row r="15" spans="1:5" ht="14.1" customHeight="1" x14ac:dyDescent="0.2">
      <c r="A15" s="1" t="s">
        <v>17</v>
      </c>
      <c r="B15" s="3">
        <f>B16+B17</f>
        <v>-4189.8530200000059</v>
      </c>
      <c r="C15" s="3">
        <f>C16+C17</f>
        <v>-3371.0303109200031</v>
      </c>
      <c r="D15" s="3">
        <f>+C15-B15</f>
        <v>818.82270908000282</v>
      </c>
      <c r="E15" s="42">
        <f>IF(B15=0,0,+C15/B15*100-100)</f>
        <v>-19.542993636564404</v>
      </c>
    </row>
    <row r="16" spans="1:5" ht="12.95" customHeight="1" x14ac:dyDescent="0.2">
      <c r="A16" s="1" t="s">
        <v>20</v>
      </c>
      <c r="B16" s="2">
        <f>B19+B74</f>
        <v>23945.249399999997</v>
      </c>
      <c r="C16" s="2">
        <f>C19+C74</f>
        <v>23103.0993963</v>
      </c>
      <c r="D16" s="2">
        <f t="shared" ref="D16:D79" si="0">+C16-B16</f>
        <v>-842.15000369999689</v>
      </c>
      <c r="E16" s="43">
        <f t="shared" ref="E16:E79" si="1">IF(B16=0,0,+C16/B16*100-100)</f>
        <v>-3.5169815508373716</v>
      </c>
    </row>
    <row r="17" spans="1:5" ht="12.95" customHeight="1" x14ac:dyDescent="0.2">
      <c r="A17" s="1" t="s">
        <v>21</v>
      </c>
      <c r="B17" s="2">
        <f>B20+B75</f>
        <v>-28135.102420000003</v>
      </c>
      <c r="C17" s="2">
        <f>C20+C75</f>
        <v>-26474.129707220003</v>
      </c>
      <c r="D17" s="2">
        <f t="shared" si="0"/>
        <v>1660.9727127799997</v>
      </c>
      <c r="E17" s="43">
        <f t="shared" si="1"/>
        <v>-5.9035602145143997</v>
      </c>
    </row>
    <row r="18" spans="1:5" ht="12.95" customHeight="1" x14ac:dyDescent="0.2">
      <c r="A18" s="1" t="s">
        <v>18</v>
      </c>
      <c r="B18" s="3">
        <f>B19+B20</f>
        <v>-4131.0038200000054</v>
      </c>
      <c r="C18" s="3">
        <f>C19+C20</f>
        <v>-3310.9189519200045</v>
      </c>
      <c r="D18" s="3">
        <f t="shared" si="0"/>
        <v>820.08486808000089</v>
      </c>
      <c r="E18" s="42">
        <f t="shared" si="1"/>
        <v>-19.851951337096551</v>
      </c>
    </row>
    <row r="19" spans="1:5" ht="12.95" customHeight="1" x14ac:dyDescent="0.2">
      <c r="A19" s="1" t="s">
        <v>19</v>
      </c>
      <c r="B19" s="2">
        <f>B22+B61</f>
        <v>23273.077999999998</v>
      </c>
      <c r="C19" s="2">
        <f>C22+C61</f>
        <v>22405.808545299999</v>
      </c>
      <c r="D19" s="2">
        <f t="shared" si="0"/>
        <v>-867.26945469999919</v>
      </c>
      <c r="E19" s="43">
        <f t="shared" si="1"/>
        <v>-3.7264922787608867</v>
      </c>
    </row>
    <row r="20" spans="1:5" ht="12.95" customHeight="1" x14ac:dyDescent="0.2">
      <c r="A20" s="1" t="s">
        <v>22</v>
      </c>
      <c r="B20" s="2">
        <f>B23+B67</f>
        <v>-27404.081820000003</v>
      </c>
      <c r="C20" s="2">
        <f>C23+C67</f>
        <v>-25716.727497220003</v>
      </c>
      <c r="D20" s="2">
        <f t="shared" si="0"/>
        <v>1687.3543227800001</v>
      </c>
      <c r="E20" s="43">
        <f t="shared" si="1"/>
        <v>-6.1573101914640205</v>
      </c>
    </row>
    <row r="21" spans="1:5" ht="12.95" customHeight="1" x14ac:dyDescent="0.2">
      <c r="A21" s="1" t="s">
        <v>23</v>
      </c>
      <c r="B21" s="3">
        <f>B22+B23</f>
        <v>-372.26342000000295</v>
      </c>
      <c r="C21" s="3">
        <f>C22+C23</f>
        <v>-457.6446109200042</v>
      </c>
      <c r="D21" s="3">
        <f t="shared" si="0"/>
        <v>-85.381190920001245</v>
      </c>
      <c r="E21" s="42">
        <f t="shared" si="1"/>
        <v>22.935691860350005</v>
      </c>
    </row>
    <row r="22" spans="1:5" ht="12.95" customHeight="1" x14ac:dyDescent="0.2">
      <c r="A22" s="1" t="s">
        <v>24</v>
      </c>
      <c r="B22" s="2">
        <f>B25+B36</f>
        <v>21415.284299999999</v>
      </c>
      <c r="C22" s="2">
        <f>C25+C36</f>
        <v>20423.866753299997</v>
      </c>
      <c r="D22" s="2">
        <f t="shared" si="0"/>
        <v>-991.41754670000228</v>
      </c>
      <c r="E22" s="43">
        <f t="shared" si="1"/>
        <v>-4.6294858046783105</v>
      </c>
    </row>
    <row r="23" spans="1:5" ht="12.95" customHeight="1" x14ac:dyDescent="0.2">
      <c r="A23" s="1" t="s">
        <v>25</v>
      </c>
      <c r="B23" s="2">
        <f>B30+B48</f>
        <v>-21787.547720000002</v>
      </c>
      <c r="C23" s="2">
        <f>C30+C48</f>
        <v>-20881.511364220001</v>
      </c>
      <c r="D23" s="2">
        <f t="shared" si="0"/>
        <v>906.03635578000103</v>
      </c>
      <c r="E23" s="43">
        <f t="shared" si="1"/>
        <v>-4.1585054335798333</v>
      </c>
    </row>
    <row r="24" spans="1:5" ht="12.95" customHeight="1" x14ac:dyDescent="0.2">
      <c r="A24" s="1" t="s">
        <v>26</v>
      </c>
      <c r="B24" s="3">
        <f>B25+B30</f>
        <v>-7743.2791199999992</v>
      </c>
      <c r="C24" s="3">
        <f>C25+C30</f>
        <v>-7619.8194339199999</v>
      </c>
      <c r="D24" s="3">
        <f t="shared" si="0"/>
        <v>123.4596860799993</v>
      </c>
      <c r="E24" s="42">
        <f t="shared" si="1"/>
        <v>-1.5944108970722368</v>
      </c>
    </row>
    <row r="25" spans="1:5" ht="12.75" customHeight="1" x14ac:dyDescent="0.2">
      <c r="A25" s="1" t="s">
        <v>27</v>
      </c>
      <c r="B25" s="3">
        <f>B26+B27+B28+B29</f>
        <v>10431.774400000002</v>
      </c>
      <c r="C25" s="3">
        <f>C26+C27+C28+C29</f>
        <v>9414.6869822999997</v>
      </c>
      <c r="D25" s="3">
        <f t="shared" si="0"/>
        <v>-1017.0874177000023</v>
      </c>
      <c r="E25" s="42">
        <f t="shared" si="1"/>
        <v>-9.7498985187026506</v>
      </c>
    </row>
    <row r="26" spans="1:5" ht="12.6" customHeight="1" x14ac:dyDescent="0.2">
      <c r="A26" s="1" t="s">
        <v>28</v>
      </c>
      <c r="B26" s="2">
        <v>8587.392600000001</v>
      </c>
      <c r="C26" s="2">
        <v>7592.4802054100001</v>
      </c>
      <c r="D26" s="2">
        <f t="shared" si="0"/>
        <v>-994.91239459000099</v>
      </c>
      <c r="E26" s="43">
        <f t="shared" si="1"/>
        <v>-11.585733189722816</v>
      </c>
    </row>
    <row r="27" spans="1:5" ht="12.6" customHeight="1" x14ac:dyDescent="0.2">
      <c r="A27" s="1" t="s">
        <v>29</v>
      </c>
      <c r="B27" s="2">
        <v>0</v>
      </c>
      <c r="C27" s="2">
        <v>0</v>
      </c>
      <c r="D27" s="2">
        <f t="shared" si="0"/>
        <v>0</v>
      </c>
      <c r="E27" s="43">
        <f t="shared" si="1"/>
        <v>0</v>
      </c>
    </row>
    <row r="28" spans="1:5" ht="12.6" customHeight="1" x14ac:dyDescent="0.2">
      <c r="A28" s="1" t="s">
        <v>30</v>
      </c>
      <c r="B28" s="2">
        <v>12.216200000000001</v>
      </c>
      <c r="C28" s="2">
        <v>12.299999999999999</v>
      </c>
      <c r="D28" s="2">
        <f t="shared" si="0"/>
        <v>8.379999999999832E-2</v>
      </c>
      <c r="E28" s="43">
        <f t="shared" si="1"/>
        <v>0.68597436191286931</v>
      </c>
    </row>
    <row r="29" spans="1:5" ht="12.6" customHeight="1" x14ac:dyDescent="0.2">
      <c r="A29" s="1" t="s">
        <v>31</v>
      </c>
      <c r="B29" s="2">
        <v>1832.1656000000003</v>
      </c>
      <c r="C29" s="2">
        <v>1809.9067768899999</v>
      </c>
      <c r="D29" s="2">
        <f t="shared" si="0"/>
        <v>-22.258823110000321</v>
      </c>
      <c r="E29" s="43">
        <f t="shared" si="1"/>
        <v>-1.2148914437647136</v>
      </c>
    </row>
    <row r="30" spans="1:5" ht="12.75" customHeight="1" x14ac:dyDescent="0.2">
      <c r="A30" s="1" t="s">
        <v>32</v>
      </c>
      <c r="B30" s="3">
        <f>B31+B32+B33+B34</f>
        <v>-18175.053520000001</v>
      </c>
      <c r="C30" s="3">
        <f>C31+C32+C33+C34</f>
        <v>-17034.50641622</v>
      </c>
      <c r="D30" s="3">
        <f t="shared" si="0"/>
        <v>1140.5471037800016</v>
      </c>
      <c r="E30" s="42">
        <f t="shared" si="1"/>
        <v>-6.275343852632588</v>
      </c>
    </row>
    <row r="31" spans="1:5" ht="12.6" customHeight="1" x14ac:dyDescent="0.2">
      <c r="A31" s="1" t="s">
        <v>28</v>
      </c>
      <c r="B31" s="2">
        <v>-15910.070320000003</v>
      </c>
      <c r="C31" s="2">
        <v>-14806.14199622</v>
      </c>
      <c r="D31" s="2">
        <f t="shared" si="0"/>
        <v>1103.9283237800028</v>
      </c>
      <c r="E31" s="43">
        <f t="shared" si="1"/>
        <v>-6.9385508773791713</v>
      </c>
    </row>
    <row r="32" spans="1:5" ht="12.6" customHeight="1" x14ac:dyDescent="0.2">
      <c r="A32" s="1" t="s">
        <v>29</v>
      </c>
      <c r="B32" s="2">
        <v>0</v>
      </c>
      <c r="C32" s="2">
        <v>0</v>
      </c>
      <c r="D32" s="2">
        <f t="shared" si="0"/>
        <v>0</v>
      </c>
      <c r="E32" s="43">
        <f t="shared" si="1"/>
        <v>0</v>
      </c>
    </row>
    <row r="33" spans="1:5" ht="12.6" customHeight="1" x14ac:dyDescent="0.2">
      <c r="A33" s="1" t="s">
        <v>30</v>
      </c>
      <c r="B33" s="2">
        <v>-4.0999999999999996</v>
      </c>
      <c r="C33" s="2">
        <v>-4.8254400000000004</v>
      </c>
      <c r="D33" s="2">
        <f t="shared" si="0"/>
        <v>-0.72544000000000075</v>
      </c>
      <c r="E33" s="43">
        <f t="shared" si="1"/>
        <v>17.693658536585374</v>
      </c>
    </row>
    <row r="34" spans="1:5" ht="12.6" customHeight="1" x14ac:dyDescent="0.2">
      <c r="A34" s="1" t="s">
        <v>31</v>
      </c>
      <c r="B34" s="2">
        <v>-2260.8832000000002</v>
      </c>
      <c r="C34" s="2">
        <v>-2223.5389799999998</v>
      </c>
      <c r="D34" s="2">
        <f t="shared" si="0"/>
        <v>37.344220000000405</v>
      </c>
      <c r="E34" s="43">
        <f t="shared" si="1"/>
        <v>-1.6517536155782153</v>
      </c>
    </row>
    <row r="35" spans="1:5" ht="12.95" customHeight="1" x14ac:dyDescent="0.2">
      <c r="A35" s="1" t="s">
        <v>33</v>
      </c>
      <c r="B35" s="3">
        <f>B36+B48</f>
        <v>7371.0156999999981</v>
      </c>
      <c r="C35" s="3">
        <f>C36+C48</f>
        <v>7162.1748229999994</v>
      </c>
      <c r="D35" s="3">
        <f t="shared" si="0"/>
        <v>-208.84087699999873</v>
      </c>
      <c r="E35" s="42">
        <f t="shared" si="1"/>
        <v>-2.8332713631311179</v>
      </c>
    </row>
    <row r="36" spans="1:5" ht="12.75" customHeight="1" x14ac:dyDescent="0.2">
      <c r="A36" s="1" t="s">
        <v>34</v>
      </c>
      <c r="B36" s="3">
        <f>B37+B38+B39+B40+B41+B42+B43+B44+B45+B46+B47</f>
        <v>10983.509899999999</v>
      </c>
      <c r="C36" s="3">
        <f>C37+C38+C39+C40+C41+C42+C43+C44+C45+C46+C47</f>
        <v>11009.179770999999</v>
      </c>
      <c r="D36" s="3">
        <f t="shared" si="0"/>
        <v>25.669871000000057</v>
      </c>
      <c r="E36" s="42">
        <f t="shared" si="1"/>
        <v>0.23371282252861647</v>
      </c>
    </row>
    <row r="37" spans="1:5" ht="12.4" customHeight="1" x14ac:dyDescent="0.2">
      <c r="A37" s="1" t="s">
        <v>35</v>
      </c>
      <c r="B37" s="2">
        <v>5002.6328999999996</v>
      </c>
      <c r="C37" s="2">
        <v>5128.3382299999994</v>
      </c>
      <c r="D37" s="2">
        <f t="shared" si="0"/>
        <v>125.70532999999978</v>
      </c>
      <c r="E37" s="43">
        <f t="shared" si="1"/>
        <v>2.5127834185074676</v>
      </c>
    </row>
    <row r="38" spans="1:5" ht="12.4" customHeight="1" x14ac:dyDescent="0.2">
      <c r="A38" s="1" t="s">
        <v>36</v>
      </c>
      <c r="B38" s="2">
        <v>3642.1660999999999</v>
      </c>
      <c r="C38" s="2">
        <v>3597.9679700000006</v>
      </c>
      <c r="D38" s="2">
        <f t="shared" si="0"/>
        <v>-44.19812999999931</v>
      </c>
      <c r="E38" s="43">
        <f t="shared" si="1"/>
        <v>-1.213512200885063</v>
      </c>
    </row>
    <row r="39" spans="1:5" ht="12.4" customHeight="1" x14ac:dyDescent="0.2">
      <c r="A39" s="1" t="s">
        <v>37</v>
      </c>
      <c r="B39" s="2">
        <v>268.38650000000001</v>
      </c>
      <c r="C39" s="2">
        <v>269.40742599999999</v>
      </c>
      <c r="D39" s="2">
        <f t="shared" si="0"/>
        <v>1.0209259999999745</v>
      </c>
      <c r="E39" s="43">
        <f t="shared" si="1"/>
        <v>0.38039394678941107</v>
      </c>
    </row>
    <row r="40" spans="1:5" ht="12.4" customHeight="1" x14ac:dyDescent="0.2">
      <c r="A40" s="1" t="s">
        <v>38</v>
      </c>
      <c r="B40" s="2">
        <v>0</v>
      </c>
      <c r="C40" s="2">
        <v>0</v>
      </c>
      <c r="D40" s="2">
        <f t="shared" si="0"/>
        <v>0</v>
      </c>
      <c r="E40" s="43">
        <f t="shared" si="1"/>
        <v>0</v>
      </c>
    </row>
    <row r="41" spans="1:5" ht="12.4" customHeight="1" x14ac:dyDescent="0.2">
      <c r="A41" s="1" t="s">
        <v>39</v>
      </c>
      <c r="B41" s="2">
        <v>170.42790000000002</v>
      </c>
      <c r="C41" s="2">
        <v>188.26109</v>
      </c>
      <c r="D41" s="2">
        <f t="shared" si="0"/>
        <v>17.833189999999973</v>
      </c>
      <c r="E41" s="43">
        <f t="shared" si="1"/>
        <v>10.463773830458493</v>
      </c>
    </row>
    <row r="42" spans="1:5" ht="12.4" customHeight="1" x14ac:dyDescent="0.2">
      <c r="A42" s="1" t="s">
        <v>40</v>
      </c>
      <c r="B42" s="2">
        <v>305.71789999999999</v>
      </c>
      <c r="C42" s="2">
        <v>295.89937499999996</v>
      </c>
      <c r="D42" s="2">
        <f t="shared" si="0"/>
        <v>-9.8185250000000224</v>
      </c>
      <c r="E42" s="43">
        <f t="shared" si="1"/>
        <v>-3.2116290868150088</v>
      </c>
    </row>
    <row r="43" spans="1:5" ht="12.4" customHeight="1" x14ac:dyDescent="0.2">
      <c r="A43" s="1" t="s">
        <v>41</v>
      </c>
      <c r="B43" s="2">
        <v>25.748900000000003</v>
      </c>
      <c r="C43" s="2">
        <v>25.945664000000001</v>
      </c>
      <c r="D43" s="2">
        <f t="shared" si="0"/>
        <v>0.19676399999999816</v>
      </c>
      <c r="E43" s="43">
        <f t="shared" si="1"/>
        <v>0.76416468276315186</v>
      </c>
    </row>
    <row r="44" spans="1:5" ht="12.4" customHeight="1" x14ac:dyDescent="0.2">
      <c r="A44" s="1" t="s">
        <v>42</v>
      </c>
      <c r="B44" s="2">
        <v>14.8</v>
      </c>
      <c r="C44" s="2">
        <v>9.5411999999999999</v>
      </c>
      <c r="D44" s="2">
        <f t="shared" si="0"/>
        <v>-5.2588000000000008</v>
      </c>
      <c r="E44" s="43">
        <f t="shared" si="1"/>
        <v>-35.532432432432444</v>
      </c>
    </row>
    <row r="45" spans="1:5" ht="12.4" customHeight="1" x14ac:dyDescent="0.2">
      <c r="A45" s="1" t="s">
        <v>43</v>
      </c>
      <c r="B45" s="2">
        <v>1460.8557999999998</v>
      </c>
      <c r="C45" s="2">
        <v>1400.571367</v>
      </c>
      <c r="D45" s="2">
        <f t="shared" si="0"/>
        <v>-60.284432999999808</v>
      </c>
      <c r="E45" s="43">
        <f t="shared" si="1"/>
        <v>-4.1266518570826634</v>
      </c>
    </row>
    <row r="46" spans="1:5" ht="12.4" customHeight="1" x14ac:dyDescent="0.2">
      <c r="A46" s="1" t="s">
        <v>44</v>
      </c>
      <c r="B46" s="2">
        <v>5.0990000000000002</v>
      </c>
      <c r="C46" s="2">
        <v>5.0299990000000001</v>
      </c>
      <c r="D46" s="2">
        <f t="shared" si="0"/>
        <v>-6.900100000000009E-2</v>
      </c>
      <c r="E46" s="43">
        <f t="shared" si="1"/>
        <v>-1.353226122769172</v>
      </c>
    </row>
    <row r="47" spans="1:5" ht="12.4" customHeight="1" x14ac:dyDescent="0.2">
      <c r="A47" s="1" t="s">
        <v>45</v>
      </c>
      <c r="B47" s="2">
        <v>87.674900000000008</v>
      </c>
      <c r="C47" s="2">
        <v>88.217449999999985</v>
      </c>
      <c r="D47" s="2">
        <f t="shared" si="0"/>
        <v>0.54254999999997722</v>
      </c>
      <c r="E47" s="43">
        <f t="shared" si="1"/>
        <v>0.61882020966088191</v>
      </c>
    </row>
    <row r="48" spans="1:5" ht="12.75" customHeight="1" x14ac:dyDescent="0.2">
      <c r="A48" s="1" t="s">
        <v>46</v>
      </c>
      <c r="B48" s="3">
        <f>B49+B50+B51+B52+B53+B54+B55+B56+B57+B58+B59</f>
        <v>-3612.4942000000005</v>
      </c>
      <c r="C48" s="3">
        <f>C49+C50+C51+C52+C53+C54+C55+C56+C57+C58+C59</f>
        <v>-3847.0049479999998</v>
      </c>
      <c r="D48" s="3">
        <f t="shared" si="0"/>
        <v>-234.51074799999924</v>
      </c>
      <c r="E48" s="42">
        <f t="shared" si="1"/>
        <v>6.4916574260520434</v>
      </c>
    </row>
    <row r="49" spans="1:5" ht="12.4" customHeight="1" x14ac:dyDescent="0.2">
      <c r="A49" s="1" t="s">
        <v>35</v>
      </c>
      <c r="B49" s="2">
        <v>-1517.1663999999998</v>
      </c>
      <c r="C49" s="2">
        <v>-1456.411566</v>
      </c>
      <c r="D49" s="2">
        <f t="shared" si="0"/>
        <v>60.754833999999846</v>
      </c>
      <c r="E49" s="43">
        <f t="shared" si="1"/>
        <v>-4.0044937720740421</v>
      </c>
    </row>
    <row r="50" spans="1:5" ht="12.4" customHeight="1" x14ac:dyDescent="0.2">
      <c r="A50" s="1" t="s">
        <v>36</v>
      </c>
      <c r="B50" s="2">
        <v>-855.36609999999996</v>
      </c>
      <c r="C50" s="2">
        <v>-1057.8034499999999</v>
      </c>
      <c r="D50" s="2">
        <f t="shared" si="0"/>
        <v>-202.43734999999992</v>
      </c>
      <c r="E50" s="43">
        <f t="shared" si="1"/>
        <v>23.666749243394136</v>
      </c>
    </row>
    <row r="51" spans="1:5" ht="12.4" customHeight="1" x14ac:dyDescent="0.2">
      <c r="A51" s="1" t="s">
        <v>37</v>
      </c>
      <c r="B51" s="2">
        <v>-25.311900000000001</v>
      </c>
      <c r="C51" s="2">
        <v>-24.360662999999999</v>
      </c>
      <c r="D51" s="2">
        <f t="shared" si="0"/>
        <v>0.95123700000000255</v>
      </c>
      <c r="E51" s="43">
        <f t="shared" si="1"/>
        <v>-3.7580624133312881</v>
      </c>
    </row>
    <row r="52" spans="1:5" ht="12.4" customHeight="1" x14ac:dyDescent="0.2">
      <c r="A52" s="1" t="s">
        <v>38</v>
      </c>
      <c r="B52" s="2">
        <v>0</v>
      </c>
      <c r="C52" s="2">
        <v>0</v>
      </c>
      <c r="D52" s="2">
        <f t="shared" si="0"/>
        <v>0</v>
      </c>
      <c r="E52" s="43">
        <f t="shared" si="1"/>
        <v>0</v>
      </c>
    </row>
    <row r="53" spans="1:5" ht="12.4" customHeight="1" x14ac:dyDescent="0.2">
      <c r="A53" s="1" t="s">
        <v>39</v>
      </c>
      <c r="B53" s="2">
        <v>-167.4693</v>
      </c>
      <c r="C53" s="2">
        <v>-172.89413000000002</v>
      </c>
      <c r="D53" s="2">
        <f t="shared" si="0"/>
        <v>-5.4248300000000143</v>
      </c>
      <c r="E53" s="43">
        <f t="shared" si="1"/>
        <v>3.2392981877872558</v>
      </c>
    </row>
    <row r="54" spans="1:5" ht="12.4" customHeight="1" x14ac:dyDescent="0.2">
      <c r="A54" s="1" t="s">
        <v>40</v>
      </c>
      <c r="B54" s="2">
        <v>-320.77719999999999</v>
      </c>
      <c r="C54" s="2">
        <v>-287.01172399999996</v>
      </c>
      <c r="D54" s="2">
        <f t="shared" si="0"/>
        <v>33.765476000000035</v>
      </c>
      <c r="E54" s="43">
        <f t="shared" si="1"/>
        <v>-10.526145873210453</v>
      </c>
    </row>
    <row r="55" spans="1:5" ht="12.4" customHeight="1" x14ac:dyDescent="0.2">
      <c r="A55" s="1" t="s">
        <v>41</v>
      </c>
      <c r="B55" s="2">
        <v>-38.152299999999997</v>
      </c>
      <c r="C55" s="2">
        <v>-38.923164</v>
      </c>
      <c r="D55" s="2">
        <f t="shared" si="0"/>
        <v>-0.7708640000000031</v>
      </c>
      <c r="E55" s="43">
        <f t="shared" si="1"/>
        <v>2.0204915562102457</v>
      </c>
    </row>
    <row r="56" spans="1:5" ht="12.4" customHeight="1" x14ac:dyDescent="0.2">
      <c r="A56" s="1" t="s">
        <v>42</v>
      </c>
      <c r="B56" s="2">
        <v>-30.299999999999997</v>
      </c>
      <c r="C56" s="2">
        <v>-53.400000000000006</v>
      </c>
      <c r="D56" s="2">
        <f t="shared" si="0"/>
        <v>-23.100000000000009</v>
      </c>
      <c r="E56" s="43">
        <f t="shared" si="1"/>
        <v>76.237623762376273</v>
      </c>
    </row>
    <row r="57" spans="1:5" ht="12.4" customHeight="1" x14ac:dyDescent="0.2">
      <c r="A57" s="1" t="s">
        <v>43</v>
      </c>
      <c r="B57" s="2">
        <v>-548.16759999999999</v>
      </c>
      <c r="C57" s="2">
        <v>-640.65255500000001</v>
      </c>
      <c r="D57" s="2">
        <f t="shared" si="0"/>
        <v>-92.484955000000014</v>
      </c>
      <c r="E57" s="43">
        <f t="shared" si="1"/>
        <v>16.871656588240526</v>
      </c>
    </row>
    <row r="58" spans="1:5" ht="12.4" customHeight="1" x14ac:dyDescent="0.2">
      <c r="A58" s="1" t="s">
        <v>44</v>
      </c>
      <c r="B58" s="2">
        <v>-24.6755</v>
      </c>
      <c r="C58" s="2">
        <v>-24.675516000000002</v>
      </c>
      <c r="D58" s="2">
        <f t="shared" si="0"/>
        <v>-1.6000000002236447E-5</v>
      </c>
      <c r="E58" s="43">
        <f t="shared" si="1"/>
        <v>6.4841644558555345E-5</v>
      </c>
    </row>
    <row r="59" spans="1:5" ht="12.4" customHeight="1" x14ac:dyDescent="0.2">
      <c r="A59" s="1" t="s">
        <v>45</v>
      </c>
      <c r="B59" s="2">
        <v>-85.107900000000001</v>
      </c>
      <c r="C59" s="2">
        <v>-90.87218</v>
      </c>
      <c r="D59" s="2">
        <f t="shared" si="0"/>
        <v>-5.7642799999999994</v>
      </c>
      <c r="E59" s="43">
        <f t="shared" si="1"/>
        <v>6.772908272910044</v>
      </c>
    </row>
    <row r="60" spans="1:5" ht="12.95" customHeight="1" x14ac:dyDescent="0.2">
      <c r="A60" s="1" t="s">
        <v>47</v>
      </c>
      <c r="B60" s="3">
        <f>B61+B67</f>
        <v>-3758.7404000000006</v>
      </c>
      <c r="C60" s="3">
        <f>C61+C67</f>
        <v>-2853.2743409999998</v>
      </c>
      <c r="D60" s="3">
        <f t="shared" si="0"/>
        <v>905.46605900000077</v>
      </c>
      <c r="E60" s="42">
        <f t="shared" si="1"/>
        <v>-24.089614143078379</v>
      </c>
    </row>
    <row r="61" spans="1:5" ht="12.75" customHeight="1" x14ac:dyDescent="0.2">
      <c r="A61" s="1" t="s">
        <v>48</v>
      </c>
      <c r="B61" s="3">
        <f>B62+B63</f>
        <v>1857.7936999999999</v>
      </c>
      <c r="C61" s="3">
        <f>C62+C63</f>
        <v>1981.9417920000001</v>
      </c>
      <c r="D61" s="3">
        <f t="shared" si="0"/>
        <v>124.14809200000013</v>
      </c>
      <c r="E61" s="42">
        <f t="shared" si="1"/>
        <v>6.6825553343194315</v>
      </c>
    </row>
    <row r="62" spans="1:5" ht="12.75" customHeight="1" x14ac:dyDescent="0.2">
      <c r="A62" s="1" t="s">
        <v>49</v>
      </c>
      <c r="B62" s="2">
        <v>67.188799999999986</v>
      </c>
      <c r="C62" s="2">
        <v>71.766138999999995</v>
      </c>
      <c r="D62" s="2">
        <f t="shared" si="0"/>
        <v>4.5773390000000092</v>
      </c>
      <c r="E62" s="43">
        <f t="shared" si="1"/>
        <v>6.8126518110161385</v>
      </c>
    </row>
    <row r="63" spans="1:5" ht="12.75" customHeight="1" x14ac:dyDescent="0.2">
      <c r="A63" s="1" t="s">
        <v>54</v>
      </c>
      <c r="B63" s="2">
        <f>B64+B65+B66</f>
        <v>1790.6049</v>
      </c>
      <c r="C63" s="2">
        <f>C64+C65+C66</f>
        <v>1910.175653</v>
      </c>
      <c r="D63" s="2">
        <f t="shared" si="0"/>
        <v>119.57075299999997</v>
      </c>
      <c r="E63" s="43">
        <f t="shared" si="1"/>
        <v>6.6776737291403663</v>
      </c>
    </row>
    <row r="64" spans="1:5" ht="12.4" customHeight="1" x14ac:dyDescent="0.2">
      <c r="A64" s="1" t="s">
        <v>50</v>
      </c>
      <c r="B64" s="2">
        <v>374.17469999999997</v>
      </c>
      <c r="C64" s="2">
        <v>234.60223300000001</v>
      </c>
      <c r="D64" s="2">
        <f t="shared" si="0"/>
        <v>-139.57246699999996</v>
      </c>
      <c r="E64" s="43">
        <f t="shared" si="1"/>
        <v>-37.301417492951813</v>
      </c>
    </row>
    <row r="65" spans="1:5" ht="12.4" customHeight="1" x14ac:dyDescent="0.2">
      <c r="A65" s="1" t="s">
        <v>51</v>
      </c>
      <c r="B65" s="2">
        <v>212.12430000000001</v>
      </c>
      <c r="C65" s="2">
        <v>349.390579</v>
      </c>
      <c r="D65" s="2">
        <f t="shared" si="0"/>
        <v>137.266279</v>
      </c>
      <c r="E65" s="43">
        <f t="shared" si="1"/>
        <v>64.710303817148713</v>
      </c>
    </row>
    <row r="66" spans="1:5" ht="12.4" customHeight="1" x14ac:dyDescent="0.2">
      <c r="A66" s="1" t="s">
        <v>52</v>
      </c>
      <c r="B66" s="2">
        <v>1204.3059000000001</v>
      </c>
      <c r="C66" s="2">
        <v>1326.1828410000001</v>
      </c>
      <c r="D66" s="2">
        <f t="shared" si="0"/>
        <v>121.87694099999999</v>
      </c>
      <c r="E66" s="43">
        <f t="shared" si="1"/>
        <v>10.120098307249009</v>
      </c>
    </row>
    <row r="67" spans="1:5" ht="12.75" customHeight="1" x14ac:dyDescent="0.2">
      <c r="A67" s="1" t="s">
        <v>53</v>
      </c>
      <c r="B67" s="3">
        <f>B68+B69</f>
        <v>-5616.5341000000008</v>
      </c>
      <c r="C67" s="3">
        <f>C68+C69</f>
        <v>-4835.2161329999999</v>
      </c>
      <c r="D67" s="3">
        <f t="shared" si="0"/>
        <v>781.31796700000086</v>
      </c>
      <c r="E67" s="42">
        <f t="shared" si="1"/>
        <v>-13.911033977342015</v>
      </c>
    </row>
    <row r="68" spans="1:5" ht="12.75" customHeight="1" x14ac:dyDescent="0.2">
      <c r="A68" s="1" t="s">
        <v>49</v>
      </c>
      <c r="B68" s="2">
        <v>-2.2249999999999996</v>
      </c>
      <c r="C68" s="2">
        <v>-2.2909999999999999</v>
      </c>
      <c r="D68" s="2">
        <f t="shared" si="0"/>
        <v>-6.6000000000000281E-2</v>
      </c>
      <c r="E68" s="43">
        <f t="shared" si="1"/>
        <v>2.9662921348314768</v>
      </c>
    </row>
    <row r="69" spans="1:5" ht="12.75" customHeight="1" x14ac:dyDescent="0.2">
      <c r="A69" s="1" t="s">
        <v>54</v>
      </c>
      <c r="B69" s="2">
        <f>B70+B71+B72</f>
        <v>-5614.3091000000004</v>
      </c>
      <c r="C69" s="2">
        <f>C70+C71+C72</f>
        <v>-4832.9251329999997</v>
      </c>
      <c r="D69" s="2">
        <f t="shared" si="0"/>
        <v>781.38396700000067</v>
      </c>
      <c r="E69" s="43">
        <f t="shared" si="1"/>
        <v>-13.917722609893374</v>
      </c>
    </row>
    <row r="70" spans="1:5" ht="12.4" customHeight="1" x14ac:dyDescent="0.2">
      <c r="A70" s="1" t="s">
        <v>50</v>
      </c>
      <c r="B70" s="2">
        <v>-3695.7353000000003</v>
      </c>
      <c r="C70" s="2">
        <v>-2688.5578889999997</v>
      </c>
      <c r="D70" s="2">
        <f t="shared" si="0"/>
        <v>1007.1774110000006</v>
      </c>
      <c r="E70" s="43">
        <f t="shared" si="1"/>
        <v>-27.252422839914985</v>
      </c>
    </row>
    <row r="71" spans="1:5" ht="12.4" customHeight="1" x14ac:dyDescent="0.2">
      <c r="A71" s="1" t="s">
        <v>51</v>
      </c>
      <c r="B71" s="2">
        <v>-740.99410000000012</v>
      </c>
      <c r="C71" s="2">
        <v>-791.31854500000009</v>
      </c>
      <c r="D71" s="2">
        <f t="shared" si="0"/>
        <v>-50.324444999999969</v>
      </c>
      <c r="E71" s="43">
        <f t="shared" si="1"/>
        <v>6.7914771521122788</v>
      </c>
    </row>
    <row r="72" spans="1:5" ht="12.4" customHeight="1" x14ac:dyDescent="0.2">
      <c r="A72" s="1" t="s">
        <v>52</v>
      </c>
      <c r="B72" s="2">
        <v>-1177.5797</v>
      </c>
      <c r="C72" s="2">
        <v>-1353.0486989999999</v>
      </c>
      <c r="D72" s="2">
        <f t="shared" si="0"/>
        <v>-175.46899899999994</v>
      </c>
      <c r="E72" s="43">
        <f t="shared" si="1"/>
        <v>14.900817244047261</v>
      </c>
    </row>
    <row r="73" spans="1:5" ht="12.95" customHeight="1" x14ac:dyDescent="0.2">
      <c r="A73" s="1" t="s">
        <v>55</v>
      </c>
      <c r="B73" s="3">
        <f>B74+B75</f>
        <v>-58.84920000000011</v>
      </c>
      <c r="C73" s="3">
        <f>C74+C75</f>
        <v>-60.111358999999993</v>
      </c>
      <c r="D73" s="3">
        <f t="shared" si="0"/>
        <v>-1.2621589999998832</v>
      </c>
      <c r="E73" s="42">
        <f t="shared" si="1"/>
        <v>2.1447343379347217</v>
      </c>
    </row>
    <row r="74" spans="1:5" ht="12.75" customHeight="1" x14ac:dyDescent="0.2">
      <c r="A74" s="1" t="s">
        <v>56</v>
      </c>
      <c r="B74" s="2">
        <v>672.17139999999995</v>
      </c>
      <c r="C74" s="2">
        <v>697.29085099999998</v>
      </c>
      <c r="D74" s="2">
        <f t="shared" si="0"/>
        <v>25.119451000000026</v>
      </c>
      <c r="E74" s="43">
        <f t="shared" si="1"/>
        <v>3.7370603688285513</v>
      </c>
    </row>
    <row r="75" spans="1:5" ht="12.75" customHeight="1" x14ac:dyDescent="0.2">
      <c r="A75" s="1" t="s">
        <v>57</v>
      </c>
      <c r="B75" s="2">
        <v>-731.02060000000006</v>
      </c>
      <c r="C75" s="2">
        <v>-757.40220999999997</v>
      </c>
      <c r="D75" s="2">
        <f t="shared" si="0"/>
        <v>-26.38160999999991</v>
      </c>
      <c r="E75" s="43">
        <f t="shared" si="1"/>
        <v>3.6088736760632827</v>
      </c>
    </row>
    <row r="76" spans="1:5" ht="12.75" customHeight="1" x14ac:dyDescent="0.2">
      <c r="A76" s="1" t="s">
        <v>58</v>
      </c>
      <c r="B76" s="2">
        <v>110.35629999999999</v>
      </c>
      <c r="C76" s="2">
        <v>122.87066099999998</v>
      </c>
      <c r="D76" s="2">
        <f t="shared" si="0"/>
        <v>12.514360999999994</v>
      </c>
      <c r="E76" s="43">
        <f t="shared" si="1"/>
        <v>11.339960654715668</v>
      </c>
    </row>
    <row r="77" spans="1:5" ht="12.75" customHeight="1" x14ac:dyDescent="0.2">
      <c r="A77" s="1" t="s">
        <v>59</v>
      </c>
      <c r="B77" s="2">
        <v>-169.2055</v>
      </c>
      <c r="C77" s="2">
        <v>-182.98202000000001</v>
      </c>
      <c r="D77" s="2">
        <f t="shared" si="0"/>
        <v>-13.776520000000005</v>
      </c>
      <c r="E77" s="43">
        <f t="shared" si="1"/>
        <v>8.141886640800692</v>
      </c>
    </row>
    <row r="78" spans="1:5" ht="14.1" customHeight="1" x14ac:dyDescent="0.2">
      <c r="A78" s="1" t="s">
        <v>60</v>
      </c>
      <c r="B78" s="3">
        <f>B79+B80</f>
        <v>5496.4126999999999</v>
      </c>
      <c r="C78" s="3">
        <f>C79+C80</f>
        <v>4737.0900570000003</v>
      </c>
      <c r="D78" s="3">
        <f t="shared" si="0"/>
        <v>-759.32264299999952</v>
      </c>
      <c r="E78" s="42">
        <f t="shared" si="1"/>
        <v>-13.814876801372648</v>
      </c>
    </row>
    <row r="79" spans="1:5" ht="12.95" customHeight="1" x14ac:dyDescent="0.2">
      <c r="A79" s="1" t="s">
        <v>61</v>
      </c>
      <c r="B79" s="3">
        <v>16.848399999999998</v>
      </c>
      <c r="C79" s="3">
        <v>16.316659999999999</v>
      </c>
      <c r="D79" s="3">
        <f t="shared" si="0"/>
        <v>-0.53173999999999921</v>
      </c>
      <c r="E79" s="42">
        <f t="shared" si="1"/>
        <v>-3.1560266850264753</v>
      </c>
    </row>
    <row r="80" spans="1:5" ht="12.95" customHeight="1" x14ac:dyDescent="0.2">
      <c r="A80" s="1" t="s">
        <v>62</v>
      </c>
      <c r="B80" s="3">
        <f>B81+B90+B93+B104</f>
        <v>5479.5643</v>
      </c>
      <c r="C80" s="3">
        <f>C81+C90+C93+C104</f>
        <v>4720.7733969999999</v>
      </c>
      <c r="D80" s="3">
        <f t="shared" ref="D80:D105" si="2">+C80-B80</f>
        <v>-758.79090300000007</v>
      </c>
      <c r="E80" s="42">
        <f t="shared" ref="E80:E105" si="3">IF(B80=0,0,+C80/B80*100-100)</f>
        <v>-13.847650314095233</v>
      </c>
    </row>
    <row r="81" spans="1:5" ht="12.75" customHeight="1" x14ac:dyDescent="0.2">
      <c r="A81" s="1" t="s">
        <v>63</v>
      </c>
      <c r="B81" s="5">
        <f>B82+B86</f>
        <v>3902.0519000000004</v>
      </c>
      <c r="C81" s="5">
        <f>C82+C86</f>
        <v>4275.0015039999998</v>
      </c>
      <c r="D81" s="5">
        <f t="shared" si="2"/>
        <v>372.94960399999945</v>
      </c>
      <c r="E81" s="44">
        <f t="shared" si="3"/>
        <v>9.5577817404222571</v>
      </c>
    </row>
    <row r="82" spans="1:5" ht="12.75" customHeight="1" x14ac:dyDescent="0.2">
      <c r="A82" s="1" t="s">
        <v>64</v>
      </c>
      <c r="B82" s="2">
        <f>B83+B84+B85</f>
        <v>-183.61160000000001</v>
      </c>
      <c r="C82" s="2">
        <f>C83+C84+C85</f>
        <v>-460.18306199999995</v>
      </c>
      <c r="D82" s="2">
        <f t="shared" si="2"/>
        <v>-276.57146199999994</v>
      </c>
      <c r="E82" s="43">
        <f t="shared" si="3"/>
        <v>150.62853436275265</v>
      </c>
    </row>
    <row r="83" spans="1:5" ht="12.75" customHeight="1" x14ac:dyDescent="0.2">
      <c r="A83" s="1" t="s">
        <v>65</v>
      </c>
      <c r="B83" s="2">
        <v>-183.61160000000001</v>
      </c>
      <c r="C83" s="2">
        <v>-460.18306199999995</v>
      </c>
      <c r="D83" s="2">
        <f t="shared" si="2"/>
        <v>-276.57146199999994</v>
      </c>
      <c r="E83" s="43">
        <f t="shared" si="3"/>
        <v>150.62853436275265</v>
      </c>
    </row>
    <row r="84" spans="1:5" ht="12.75" customHeight="1" x14ac:dyDescent="0.2">
      <c r="A84" s="1" t="s">
        <v>66</v>
      </c>
      <c r="B84" s="2">
        <v>0</v>
      </c>
      <c r="C84" s="2">
        <v>0</v>
      </c>
      <c r="D84" s="2">
        <f t="shared" si="2"/>
        <v>0</v>
      </c>
      <c r="E84" s="43">
        <f t="shared" si="3"/>
        <v>0</v>
      </c>
    </row>
    <row r="85" spans="1:5" ht="12.75" customHeight="1" x14ac:dyDescent="0.2">
      <c r="A85" s="1" t="s">
        <v>67</v>
      </c>
      <c r="B85" s="2">
        <v>0</v>
      </c>
      <c r="C85" s="2">
        <v>0</v>
      </c>
      <c r="D85" s="2">
        <f t="shared" si="2"/>
        <v>0</v>
      </c>
      <c r="E85" s="43">
        <f t="shared" si="3"/>
        <v>0</v>
      </c>
    </row>
    <row r="86" spans="1:5" ht="12.75" customHeight="1" x14ac:dyDescent="0.2">
      <c r="A86" s="4" t="s">
        <v>68</v>
      </c>
      <c r="B86" s="2">
        <f>B87+B88+B89</f>
        <v>4085.6635000000006</v>
      </c>
      <c r="C86" s="2">
        <f>C87+C88+C89</f>
        <v>4735.1845659999999</v>
      </c>
      <c r="D86" s="2">
        <f t="shared" si="2"/>
        <v>649.52106599999934</v>
      </c>
      <c r="E86" s="43">
        <f t="shared" si="3"/>
        <v>15.897566356113259</v>
      </c>
    </row>
    <row r="87" spans="1:5" ht="12.75" customHeight="1" x14ac:dyDescent="0.2">
      <c r="A87" s="1" t="s">
        <v>69</v>
      </c>
      <c r="B87" s="2">
        <v>95.082999999999998</v>
      </c>
      <c r="C87" s="2">
        <v>383.05285600000002</v>
      </c>
      <c r="D87" s="2">
        <f t="shared" si="2"/>
        <v>287.96985600000005</v>
      </c>
      <c r="E87" s="43">
        <f t="shared" si="3"/>
        <v>302.86155884858499</v>
      </c>
    </row>
    <row r="88" spans="1:5" ht="12.75" customHeight="1" x14ac:dyDescent="0.2">
      <c r="A88" s="1" t="s">
        <v>70</v>
      </c>
      <c r="B88" s="2">
        <v>2423.6189000000004</v>
      </c>
      <c r="C88" s="2">
        <v>1812.9291800000001</v>
      </c>
      <c r="D88" s="2">
        <f t="shared" si="2"/>
        <v>-610.68972000000031</v>
      </c>
      <c r="E88" s="43">
        <f t="shared" si="3"/>
        <v>-25.197431823955498</v>
      </c>
    </row>
    <row r="89" spans="1:5" ht="12.75" customHeight="1" x14ac:dyDescent="0.2">
      <c r="A89" s="1" t="s">
        <v>71</v>
      </c>
      <c r="B89" s="2">
        <v>1566.9615999999999</v>
      </c>
      <c r="C89" s="2">
        <v>2539.2025299999996</v>
      </c>
      <c r="D89" s="2">
        <f t="shared" si="2"/>
        <v>972.24092999999971</v>
      </c>
      <c r="E89" s="43">
        <f t="shared" si="3"/>
        <v>62.046251165312526</v>
      </c>
    </row>
    <row r="90" spans="1:5" ht="12.75" customHeight="1" x14ac:dyDescent="0.2">
      <c r="A90" s="1" t="s">
        <v>72</v>
      </c>
      <c r="B90" s="5">
        <f>B91+B92</f>
        <v>-62.167400000000157</v>
      </c>
      <c r="C90" s="5">
        <f>C91+C92</f>
        <v>2460.2333760000001</v>
      </c>
      <c r="D90" s="5">
        <f t="shared" si="2"/>
        <v>2522.4007760000004</v>
      </c>
      <c r="E90" s="44">
        <f t="shared" si="3"/>
        <v>-4057.4332785350421</v>
      </c>
    </row>
    <row r="91" spans="1:5" ht="12.75" customHeight="1" x14ac:dyDescent="0.2">
      <c r="A91" s="1" t="s">
        <v>73</v>
      </c>
      <c r="B91" s="2">
        <v>-1021.4793000000001</v>
      </c>
      <c r="C91" s="2">
        <v>584.35647700000004</v>
      </c>
      <c r="D91" s="2">
        <f t="shared" si="2"/>
        <v>1605.8357770000002</v>
      </c>
      <c r="E91" s="43">
        <f t="shared" si="3"/>
        <v>-157.20688387909576</v>
      </c>
    </row>
    <row r="92" spans="1:5" ht="12.75" customHeight="1" x14ac:dyDescent="0.2">
      <c r="A92" s="1" t="s">
        <v>74</v>
      </c>
      <c r="B92" s="2">
        <v>959.31189999999992</v>
      </c>
      <c r="C92" s="2">
        <v>1875.8768990000001</v>
      </c>
      <c r="D92" s="2">
        <f t="shared" si="2"/>
        <v>916.56499900000017</v>
      </c>
      <c r="E92" s="43">
        <f t="shared" si="3"/>
        <v>95.544003884450944</v>
      </c>
    </row>
    <row r="93" spans="1:5" ht="12.75" customHeight="1" x14ac:dyDescent="0.2">
      <c r="A93" s="1" t="s">
        <v>75</v>
      </c>
      <c r="B93" s="5">
        <f>B94+B99</f>
        <v>322.47120000000001</v>
      </c>
      <c r="C93" s="5">
        <f>C94+C99</f>
        <v>-1643.9036630000001</v>
      </c>
      <c r="D93" s="5">
        <f t="shared" si="2"/>
        <v>-1966.374863</v>
      </c>
      <c r="E93" s="44">
        <f t="shared" si="3"/>
        <v>-609.78309473838283</v>
      </c>
    </row>
    <row r="94" spans="1:5" ht="12.75" customHeight="1" x14ac:dyDescent="0.2">
      <c r="A94" s="1" t="s">
        <v>76</v>
      </c>
      <c r="B94" s="2">
        <f>B95+B96+B97+B98</f>
        <v>209.87699999999998</v>
      </c>
      <c r="C94" s="2">
        <f>C95+C96+C97+C98</f>
        <v>620.20123400000011</v>
      </c>
      <c r="D94" s="2">
        <f t="shared" si="2"/>
        <v>410.32423400000016</v>
      </c>
      <c r="E94" s="43">
        <f t="shared" si="3"/>
        <v>195.50700362593341</v>
      </c>
    </row>
    <row r="95" spans="1:5" ht="12.75" customHeight="1" x14ac:dyDescent="0.2">
      <c r="A95" s="1" t="s">
        <v>77</v>
      </c>
      <c r="B95" s="2">
        <v>-361.6</v>
      </c>
      <c r="C95" s="2">
        <v>-413.70000000000005</v>
      </c>
      <c r="D95" s="2">
        <f t="shared" si="2"/>
        <v>-52.100000000000023</v>
      </c>
      <c r="E95" s="43">
        <f t="shared" si="3"/>
        <v>14.408185840707972</v>
      </c>
    </row>
    <row r="96" spans="1:5" ht="12.75" customHeight="1" x14ac:dyDescent="0.2">
      <c r="A96" s="1" t="s">
        <v>78</v>
      </c>
      <c r="B96" s="2">
        <v>398.85980000000006</v>
      </c>
      <c r="C96" s="2">
        <v>1597.3371750000001</v>
      </c>
      <c r="D96" s="2">
        <f t="shared" si="2"/>
        <v>1198.4773749999999</v>
      </c>
      <c r="E96" s="43">
        <f t="shared" si="3"/>
        <v>300.47585016088362</v>
      </c>
    </row>
    <row r="97" spans="1:5" ht="12.75" customHeight="1" x14ac:dyDescent="0.2">
      <c r="A97" s="1" t="s">
        <v>79</v>
      </c>
      <c r="B97" s="2">
        <v>305.60069999999996</v>
      </c>
      <c r="C97" s="2">
        <v>-347.07281599999999</v>
      </c>
      <c r="D97" s="2">
        <f t="shared" si="2"/>
        <v>-652.67351599999995</v>
      </c>
      <c r="E97" s="43">
        <f t="shared" si="3"/>
        <v>-213.57068750169748</v>
      </c>
    </row>
    <row r="98" spans="1:5" ht="12.75" customHeight="1" x14ac:dyDescent="0.2">
      <c r="A98" s="1" t="s">
        <v>80</v>
      </c>
      <c r="B98" s="2">
        <v>-132.98350000000002</v>
      </c>
      <c r="C98" s="2">
        <v>-216.363125</v>
      </c>
      <c r="D98" s="2">
        <f t="shared" si="2"/>
        <v>-83.379624999999976</v>
      </c>
      <c r="E98" s="43">
        <f t="shared" si="3"/>
        <v>62.699225843807682</v>
      </c>
    </row>
    <row r="99" spans="1:5" ht="12.75" customHeight="1" x14ac:dyDescent="0.2">
      <c r="A99" s="1" t="s">
        <v>81</v>
      </c>
      <c r="B99" s="2">
        <f>B100+B101+B102+B103</f>
        <v>112.59420000000003</v>
      </c>
      <c r="C99" s="2">
        <f>C100+C101+C102+C103</f>
        <v>-2264.1048970000002</v>
      </c>
      <c r="D99" s="2">
        <f t="shared" si="2"/>
        <v>-2376.6990970000002</v>
      </c>
      <c r="E99" s="43">
        <f t="shared" si="3"/>
        <v>-2110.8539311971663</v>
      </c>
    </row>
    <row r="100" spans="1:5" ht="12.75" customHeight="1" x14ac:dyDescent="0.2">
      <c r="A100" s="1" t="s">
        <v>82</v>
      </c>
      <c r="B100" s="2">
        <v>-62.2</v>
      </c>
      <c r="C100" s="2">
        <v>-70.800000000000011</v>
      </c>
      <c r="D100" s="2">
        <f t="shared" si="2"/>
        <v>-8.6000000000000085</v>
      </c>
      <c r="E100" s="43">
        <f t="shared" si="3"/>
        <v>13.82636655948555</v>
      </c>
    </row>
    <row r="101" spans="1:5" ht="12.75" customHeight="1" x14ac:dyDescent="0.2">
      <c r="A101" s="1" t="s">
        <v>83</v>
      </c>
      <c r="B101" s="2">
        <v>1154.0553</v>
      </c>
      <c r="C101" s="2">
        <v>-2521.989364</v>
      </c>
      <c r="D101" s="2">
        <f t="shared" si="2"/>
        <v>-3676.044664</v>
      </c>
      <c r="E101" s="43">
        <f t="shared" si="3"/>
        <v>-318.53280029128587</v>
      </c>
    </row>
    <row r="102" spans="1:5" ht="12.75" customHeight="1" x14ac:dyDescent="0.2">
      <c r="A102" s="1" t="s">
        <v>84</v>
      </c>
      <c r="B102" s="2">
        <v>-965.76569999999992</v>
      </c>
      <c r="C102" s="2">
        <v>107.32668599999988</v>
      </c>
      <c r="D102" s="2">
        <f t="shared" si="2"/>
        <v>1073.0923859999998</v>
      </c>
      <c r="E102" s="43">
        <f t="shared" si="3"/>
        <v>-111.11311843027764</v>
      </c>
    </row>
    <row r="103" spans="1:5" ht="12.75" customHeight="1" x14ac:dyDescent="0.2">
      <c r="A103" s="1" t="s">
        <v>85</v>
      </c>
      <c r="B103" s="2">
        <v>-13.495399999999989</v>
      </c>
      <c r="C103" s="2">
        <v>221.35778099999999</v>
      </c>
      <c r="D103" s="2">
        <f t="shared" si="2"/>
        <v>234.85318099999998</v>
      </c>
      <c r="E103" s="43">
        <f t="shared" si="3"/>
        <v>-1740.2461653600496</v>
      </c>
    </row>
    <row r="104" spans="1:5" ht="12.75" customHeight="1" x14ac:dyDescent="0.2">
      <c r="A104" s="1" t="s">
        <v>86</v>
      </c>
      <c r="B104" s="5">
        <v>1317.2086000000002</v>
      </c>
      <c r="C104" s="5">
        <v>-370.55781999999999</v>
      </c>
      <c r="D104" s="5">
        <f t="shared" si="2"/>
        <v>-1687.7664200000002</v>
      </c>
      <c r="E104" s="44">
        <f t="shared" si="3"/>
        <v>-128.13205288820615</v>
      </c>
    </row>
    <row r="105" spans="1:5" ht="14.1" customHeight="1" x14ac:dyDescent="0.2">
      <c r="A105" s="1" t="s">
        <v>87</v>
      </c>
      <c r="B105" s="3">
        <f>-B15-B78</f>
        <v>-1306.5596799999939</v>
      </c>
      <c r="C105" s="3">
        <f>-C15-C78</f>
        <v>-1366.0597460799972</v>
      </c>
      <c r="D105" s="3">
        <f t="shared" si="2"/>
        <v>-59.500066080003307</v>
      </c>
      <c r="E105" s="42">
        <f t="shared" si="3"/>
        <v>4.5539493519349605</v>
      </c>
    </row>
    <row r="106" spans="1:5" ht="6" customHeight="1" x14ac:dyDescent="0.2">
      <c r="A106" s="20"/>
      <c r="B106" s="21"/>
      <c r="C106" s="21"/>
      <c r="D106" s="21"/>
      <c r="E106" s="22"/>
    </row>
    <row r="107" spans="1:5" ht="6" customHeight="1" x14ac:dyDescent="0.2">
      <c r="A107" s="6"/>
    </row>
    <row r="108" spans="1:5" ht="12.75" customHeight="1" x14ac:dyDescent="0.2">
      <c r="A108" s="6" t="s">
        <v>92</v>
      </c>
    </row>
    <row r="109" spans="1:5" ht="12.75" customHeight="1" x14ac:dyDescent="0.2">
      <c r="A109" s="23" t="s">
        <v>13</v>
      </c>
    </row>
    <row r="110" spans="1:5" ht="12.75" customHeight="1" x14ac:dyDescent="0.2">
      <c r="A110" s="24" t="s">
        <v>8</v>
      </c>
    </row>
    <row r="111" spans="1:5" ht="12.75" customHeight="1" x14ac:dyDescent="0.2">
      <c r="A111" s="25" t="s">
        <v>9</v>
      </c>
    </row>
    <row r="112" spans="1:5" ht="12.75" customHeight="1" x14ac:dyDescent="0.2">
      <c r="A112" s="26" t="s">
        <v>14</v>
      </c>
    </row>
  </sheetData>
  <mergeCells count="11">
    <mergeCell ref="D12:E13"/>
    <mergeCell ref="A1:E1"/>
    <mergeCell ref="A2:E2"/>
    <mergeCell ref="A3:E3"/>
    <mergeCell ref="B10:C10"/>
    <mergeCell ref="D11:E11"/>
    <mergeCell ref="A5:E5"/>
    <mergeCell ref="A6:E6"/>
    <mergeCell ref="A7:E7"/>
    <mergeCell ref="B9:C9"/>
    <mergeCell ref="D9:E9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2019-12-17T17:01:47Z</cp:lastPrinted>
  <dcterms:created xsi:type="dcterms:W3CDTF">2018-11-21T20:09:16Z</dcterms:created>
  <dcterms:modified xsi:type="dcterms:W3CDTF">2019-12-17T20:43:45Z</dcterms:modified>
</cp:coreProperties>
</file>